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<sst xmlns="http://schemas.openxmlformats.org/spreadsheetml/2006/main" count="168" uniqueCount="95">
  <si>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</si>
  <si>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</si>
  <si>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</si>
  <si>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</si>
  <si>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</si>
  <si>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</si>
  <si>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</si>
  <si>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</si>
  <si>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</si>
  <si>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</si>
  <si>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</si>
  <si>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</si>
  <si>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</si>
  <si>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</si>
  <si>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UA-P-2018-01-02-000557-a</t>
  </si>
  <si>
    <t>80510000-2 підвищення кваліфікації (курси з підвищення кваліфікації в сфері державних закупівель, курси з охорони праці, протипожежної безпеки)</t>
  </si>
  <si>
    <t>додаток до річного плану</t>
  </si>
  <si>
    <t>Без використання електронної системи</t>
  </si>
  <si>
    <t>UAH</t>
  </si>
  <si>
    <t>80510000-2 Послуги з професійної підготовки спеціалістів</t>
  </si>
  <si>
    <t>2282 Окремі заходи по реалізації державних (регіональних) програм, не віднесені до заходів розвитку</t>
  </si>
  <si>
    <t>UA-P-2018-01-02-000544-a</t>
  </si>
  <si>
    <t>37520000-9 засоби для проведення масових заходів</t>
  </si>
  <si>
    <t>37520000-9 Іграшки</t>
  </si>
  <si>
    <t>2210 Предмети, матеріали, обладнання та інвентар</t>
  </si>
  <si>
    <t>UA-P-2018-01-02-000487-a</t>
  </si>
  <si>
    <t>30230000-0 комп'ютерне обладнання</t>
  </si>
  <si>
    <t>Допорогова закупівля</t>
  </si>
  <si>
    <t>30230000-0 Комп’ютерне обладнання</t>
  </si>
  <si>
    <t>UA-P-2018-01-02-000474-a</t>
  </si>
  <si>
    <t>31500000-1 електротовари</t>
  </si>
  <si>
    <t>31500000-1 Освітлювальне обладнання та електричні лампи</t>
  </si>
  <si>
    <t>UA-P-2018-01-02-000463-a</t>
  </si>
  <si>
    <t>32330000-5 музична апаратура</t>
  </si>
  <si>
    <t>32330000-5 Апаратура для запису та відтворення аудіо- та відеоматеріалу</t>
  </si>
  <si>
    <t>3110 Предмети довгострокового використання</t>
  </si>
  <si>
    <t>UA-P-2018-01-02-000459-a</t>
  </si>
  <si>
    <t>45000000-7 поточний ремонт внутрішніх приміщень КЗК "КДК Кайдацький" ДМР за адресою пр.Свободи, 67</t>
  </si>
  <si>
    <t>45000000-7 Будівельні роботи та поточний ремонт</t>
  </si>
  <si>
    <t>2240 Оплата послуг (крім комунальних)</t>
  </si>
  <si>
    <t>UA-P-2018-01-02-000450-a</t>
  </si>
  <si>
    <t>30190000-7 канцелярські товари</t>
  </si>
  <si>
    <t>30190000-7 Офісне устаткування та приладдя різне</t>
  </si>
  <si>
    <t>UA-P-2018-01-02-000444-a</t>
  </si>
  <si>
    <t>50410000-2 обслуговування протипожежної сігналізації</t>
  </si>
  <si>
    <t>50410000-2 Послуги з ремонту і технічного обслуговування вимірювальних, випробувальних і контрольних приладів</t>
  </si>
  <si>
    <t>UA-P-2018-01-02-000434-a</t>
  </si>
  <si>
    <t>39830000-9 господарчі товари</t>
  </si>
  <si>
    <t>39830000-9 Продукція для чищення</t>
  </si>
  <si>
    <t>UA-P-2018-01-02-000430-a</t>
  </si>
  <si>
    <t>60140000-1 транспортні послуги</t>
  </si>
  <si>
    <t>60140000-1 Нерегулярні пасажирські перевезення</t>
  </si>
  <si>
    <t>UA-P-2018-01-02-000409-a</t>
  </si>
  <si>
    <t>90510000-5 послуги вивезення сміття</t>
  </si>
  <si>
    <t>Звіт про укладений договір</t>
  </si>
  <si>
    <t>90510000-5 Утилізація сміття та поводження зі сміттям</t>
  </si>
  <si>
    <t>UA-P-2018-01-02-000402-a</t>
  </si>
  <si>
    <t>48760000-3 антівірусне програмне забезпечення</t>
  </si>
  <si>
    <t>48760000-3 Пакети програмного забезпечення для захисту від вірусів</t>
  </si>
  <si>
    <t>UA-P-2018-01-02-000395-a</t>
  </si>
  <si>
    <t>64210000-1 послуги телефонного зв'язку</t>
  </si>
  <si>
    <t>Переговорна процедура, скорочена</t>
  </si>
  <si>
    <t>64210000-1 Послуги телефонного зв’язку та передачі даних</t>
  </si>
  <si>
    <t>UA-P-2018-01-02-000390-a</t>
  </si>
  <si>
    <t>72410000-7 послуги інтернет-зв'язку</t>
  </si>
  <si>
    <t>72410000-7 Послуги провайдерів</t>
  </si>
  <si>
    <t>UA-P-2018-01-02-000386-a</t>
  </si>
  <si>
    <t>72260000-5 програмне забезпечення Афіна (бухгалтерський облік для бюджетних установ) дві клієнтські ліцензії</t>
  </si>
  <si>
    <t>72260000-5 Послуги, пов’язані з програмним забезпеченням</t>
  </si>
  <si>
    <t>UA-P-2018-01-02-000383-a</t>
  </si>
  <si>
    <t>72250000-2 програмне забезпечення (MEDoc +електронні ключі) для бюджетних установ</t>
  </si>
  <si>
    <t>72250000-2 Послуги, пов’язані із системами та підтримкою</t>
  </si>
  <si>
    <t>UA-P-2018-01-02-000373-a</t>
  </si>
  <si>
    <t>72220000-3 програмне забезпечення (ЄІСУБ Дніпро) для бюджетних установ</t>
  </si>
  <si>
    <t>72220000-3 Консультаційні послуги з питань систем та з технічних питань</t>
  </si>
  <si>
    <t>UA-P-2018-01-02-000368-a</t>
  </si>
  <si>
    <t>79990000-0 видатки на відрядження</t>
  </si>
  <si>
    <t>79990000-0 Різні послуги, пов’язані з діловою сферою</t>
  </si>
  <si>
    <t>2250 Видатки на відрядження</t>
  </si>
  <si>
    <t>UA-P-2018-01-02-000358-a</t>
  </si>
  <si>
    <t>65100000-4 послуги з водопостачання та водовідведення</t>
  </si>
  <si>
    <t>65100000-4 Послуги з розподілу води та супутні послуги</t>
  </si>
  <si>
    <t>2272 Оплата водопостачання та водовідведення</t>
  </si>
  <si>
    <t>UA-P-2017-12-22-005692-b</t>
  </si>
  <si>
    <t>09310000-5 електрична енергія</t>
  </si>
  <si>
    <t>річний план на 2018 рік</t>
  </si>
  <si>
    <t>09310000-5 Електрична енергія</t>
  </si>
  <si>
    <t>2273 Оплата електроенергії</t>
  </si>
  <si>
    <t>UA-P-2017-12-22-005292-b</t>
  </si>
  <si>
    <t>09320000-8 постачання пари та гарячої води (теплопостачання)</t>
  </si>
  <si>
    <t>09320000-8 Пара, гаряча вода та пов’язана продукція</t>
  </si>
  <si>
    <t>2271 Оплата теплопостачання</t>
  </si>
  <si>
    <t>UA-P-2017-12-22-001019-b</t>
  </si>
  <si>
    <t>09320000-8 постачання пари та гарячої води (теплопостачання) (додаткове фінансування)</t>
  </si>
  <si>
    <t>Звіт створений 31.01.2018 15:10 використовуючи http://zakupki.prom.ua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</si>
</sst>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\.MM\.YYYY"/>
    <numFmt numFmtId="167" formatCode="DD\.MM\.YYYY\ HH:MM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left" vertical="top" wrapText="1"/>
      <protection/>
    </xf>
    <xf numFmtId="164" fontId="0" fillId="0" borderId="0" xfId="0" applyAlignment="1">
      <alignment horizontal="left" vertical="top" wrapText="1"/>
    </xf>
    <xf numFmtId="164" fontId="0" fillId="0" borderId="0" xfId="0" applyFont="1" applyFill="1" applyBorder="1" applyAlignment="1" applyProtection="1">
      <alignment horizontal="left" vertical="top" wrapText="1"/>
      <protection/>
    </xf>
    <xf numFmtId="165" fontId="0" fillId="0" borderId="0" xfId="0" applyNumberFormat="1" applyFont="1" applyFill="1" applyBorder="1" applyAlignment="1" applyProtection="1">
      <alignment horizontal="left" vertical="top" wrapText="1"/>
      <protection/>
    </xf>
    <xf numFmtId="166" fontId="0" fillId="0" borderId="0" xfId="0" applyNumberFormat="1" applyFont="1" applyFill="1" applyBorder="1" applyAlignment="1" applyProtection="1">
      <alignment horizontal="left" vertical="top" wrapText="1"/>
      <protection/>
    </xf>
    <xf numFmtId="167" fontId="0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pane ySplit="5" topLeftCell="A9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21.28125" style="0" customWidth="1"/>
    <col min="4" max="4" width="25.00390625" style="0" customWidth="1"/>
    <col min="5" max="5" width="15.00390625" style="0" customWidth="1"/>
    <col min="6" max="6" width="10.00390625" style="0" customWidth="1"/>
    <col min="7" max="7" width="13.28125" style="0" customWidth="1"/>
    <col min="8" max="10" width="20.00390625" style="0" customWidth="1"/>
    <col min="11" max="11" width="20.4218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spans="1:11" s="3" customFormat="1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s="3" customFormat="1" ht="12.75">
      <c r="A6" s="4" t="s">
        <v>14</v>
      </c>
      <c r="B6" s="4" t="s">
        <v>15</v>
      </c>
      <c r="C6" s="4" t="s">
        <v>16</v>
      </c>
      <c r="D6" s="4" t="s">
        <v>17</v>
      </c>
      <c r="E6" s="5">
        <v>1750</v>
      </c>
      <c r="F6" s="4" t="s">
        <v>18</v>
      </c>
      <c r="G6" s="6">
        <v>43102</v>
      </c>
      <c r="H6" s="7">
        <v>43344.125</v>
      </c>
      <c r="I6" s="4" t="s">
        <v>19</v>
      </c>
      <c r="J6" s="4" t="s">
        <v>20</v>
      </c>
      <c r="K6" s="8" t="str">
        <f>HYPERLINK("https://my.zakupki.prom.ua/cabinet/purchases/state_plan/view/3558791")</f>
        <v>https://my.zakupki.prom.ua/cabinet/purchases/state_plan/view/3558791</v>
      </c>
    </row>
    <row r="7" spans="1:11" s="3" customFormat="1" ht="12.75">
      <c r="A7" s="4" t="s">
        <v>21</v>
      </c>
      <c r="B7" s="4" t="s">
        <v>22</v>
      </c>
      <c r="C7" s="4" t="s">
        <v>16</v>
      </c>
      <c r="D7" s="4" t="s">
        <v>17</v>
      </c>
      <c r="E7" s="5">
        <v>800</v>
      </c>
      <c r="F7" s="4" t="s">
        <v>18</v>
      </c>
      <c r="G7" s="6">
        <v>43102</v>
      </c>
      <c r="H7" s="7">
        <v>43252.125</v>
      </c>
      <c r="I7" s="4" t="s">
        <v>23</v>
      </c>
      <c r="J7" s="4" t="s">
        <v>24</v>
      </c>
      <c r="K7" s="8" t="str">
        <f>HYPERLINK("https://my.zakupki.prom.ua/cabinet/purchases/state_plan/view/3558761")</f>
        <v>https://my.zakupki.prom.ua/cabinet/purchases/state_plan/view/3558761</v>
      </c>
    </row>
    <row r="8" spans="1:11" s="3" customFormat="1" ht="12.75">
      <c r="A8" s="4" t="s">
        <v>25</v>
      </c>
      <c r="B8" s="4" t="s">
        <v>26</v>
      </c>
      <c r="C8" s="4" t="s">
        <v>16</v>
      </c>
      <c r="D8" s="4" t="s">
        <v>27</v>
      </c>
      <c r="E8" s="5">
        <v>13710</v>
      </c>
      <c r="F8" s="4" t="s">
        <v>18</v>
      </c>
      <c r="G8" s="6">
        <v>43102</v>
      </c>
      <c r="H8" s="7">
        <v>43252.125</v>
      </c>
      <c r="I8" s="4" t="s">
        <v>28</v>
      </c>
      <c r="J8" s="4" t="s">
        <v>24</v>
      </c>
      <c r="K8" s="8" t="str">
        <f>HYPERLINK("https://my.zakupki.prom.ua/cabinet/purchases/state_plan/view/3558708")</f>
        <v>https://my.zakupki.prom.ua/cabinet/purchases/state_plan/view/3558708</v>
      </c>
    </row>
    <row r="9" spans="1:11" s="3" customFormat="1" ht="12.75">
      <c r="A9" s="4" t="s">
        <v>29</v>
      </c>
      <c r="B9" s="4" t="s">
        <v>30</v>
      </c>
      <c r="C9" s="4" t="s">
        <v>16</v>
      </c>
      <c r="D9" s="4" t="s">
        <v>27</v>
      </c>
      <c r="E9" s="5">
        <v>20053</v>
      </c>
      <c r="F9" s="4" t="s">
        <v>18</v>
      </c>
      <c r="G9" s="6">
        <v>43102</v>
      </c>
      <c r="H9" s="7">
        <v>43191.125</v>
      </c>
      <c r="I9" s="4" t="s">
        <v>31</v>
      </c>
      <c r="J9" s="4" t="s">
        <v>24</v>
      </c>
      <c r="K9" s="8" t="str">
        <f>HYPERLINK("https://my.zakupki.prom.ua/cabinet/purchases/state_plan/view/3558701")</f>
        <v>https://my.zakupki.prom.ua/cabinet/purchases/state_plan/view/3558701</v>
      </c>
    </row>
    <row r="10" spans="1:11" s="3" customFormat="1" ht="12.75">
      <c r="A10" s="4" t="s">
        <v>32</v>
      </c>
      <c r="B10" s="4" t="s">
        <v>33</v>
      </c>
      <c r="C10" s="4" t="s">
        <v>16</v>
      </c>
      <c r="D10" s="4" t="s">
        <v>27</v>
      </c>
      <c r="E10" s="5">
        <v>53098</v>
      </c>
      <c r="F10" s="4" t="s">
        <v>18</v>
      </c>
      <c r="G10" s="6">
        <v>43102</v>
      </c>
      <c r="H10" s="7">
        <v>43160.083333333336</v>
      </c>
      <c r="I10" s="4" t="s">
        <v>34</v>
      </c>
      <c r="J10" s="4" t="s">
        <v>35</v>
      </c>
      <c r="K10" s="8" t="str">
        <f>HYPERLINK("https://my.zakupki.prom.ua/cabinet/purchases/state_plan/view/3558695")</f>
        <v>https://my.zakupki.prom.ua/cabinet/purchases/state_plan/view/3558695</v>
      </c>
    </row>
    <row r="11" spans="1:11" s="3" customFormat="1" ht="12.75">
      <c r="A11" s="4" t="s">
        <v>36</v>
      </c>
      <c r="B11" s="4" t="s">
        <v>37</v>
      </c>
      <c r="C11" s="4" t="s">
        <v>16</v>
      </c>
      <c r="D11" s="4" t="s">
        <v>27</v>
      </c>
      <c r="E11" s="5">
        <v>140320</v>
      </c>
      <c r="F11" s="4" t="s">
        <v>18</v>
      </c>
      <c r="G11" s="6">
        <v>43102</v>
      </c>
      <c r="H11" s="7">
        <v>43160.083333333336</v>
      </c>
      <c r="I11" s="4" t="s">
        <v>38</v>
      </c>
      <c r="J11" s="4" t="s">
        <v>39</v>
      </c>
      <c r="K11" s="8" t="str">
        <f>HYPERLINK("https://my.zakupki.prom.ua/cabinet/purchases/state_plan/view/3558691")</f>
        <v>https://my.zakupki.prom.ua/cabinet/purchases/state_plan/view/3558691</v>
      </c>
    </row>
    <row r="12" spans="1:11" s="3" customFormat="1" ht="12.75">
      <c r="A12" s="4" t="s">
        <v>40</v>
      </c>
      <c r="B12" s="4" t="s">
        <v>41</v>
      </c>
      <c r="C12" s="4" t="s">
        <v>16</v>
      </c>
      <c r="D12" s="4" t="s">
        <v>27</v>
      </c>
      <c r="E12" s="5">
        <v>19877</v>
      </c>
      <c r="F12" s="4" t="s">
        <v>18</v>
      </c>
      <c r="G12" s="6">
        <v>43102</v>
      </c>
      <c r="H12" s="7">
        <v>43132.083333333336</v>
      </c>
      <c r="I12" s="4" t="s">
        <v>42</v>
      </c>
      <c r="J12" s="4" t="s">
        <v>24</v>
      </c>
      <c r="K12" s="8" t="str">
        <f>HYPERLINK("https://my.zakupki.prom.ua/cabinet/purchases/state_plan/view/3558670")</f>
        <v>https://my.zakupki.prom.ua/cabinet/purchases/state_plan/view/3558670</v>
      </c>
    </row>
    <row r="13" spans="1:11" s="3" customFormat="1" ht="12.75">
      <c r="A13" s="4" t="s">
        <v>43</v>
      </c>
      <c r="B13" s="4" t="s">
        <v>44</v>
      </c>
      <c r="C13" s="4" t="s">
        <v>16</v>
      </c>
      <c r="D13" s="4" t="s">
        <v>27</v>
      </c>
      <c r="E13" s="5">
        <v>15600</v>
      </c>
      <c r="F13" s="4" t="s">
        <v>18</v>
      </c>
      <c r="G13" s="6">
        <v>43102</v>
      </c>
      <c r="H13" s="7">
        <v>43132.083333333336</v>
      </c>
      <c r="I13" s="4" t="s">
        <v>45</v>
      </c>
      <c r="J13" s="4" t="s">
        <v>39</v>
      </c>
      <c r="K13" s="8" t="str">
        <f>HYPERLINK("https://my.zakupki.prom.ua/cabinet/purchases/state_plan/view/3558666")</f>
        <v>https://my.zakupki.prom.ua/cabinet/purchases/state_plan/view/3558666</v>
      </c>
    </row>
    <row r="14" spans="1:11" s="3" customFormat="1" ht="12.75">
      <c r="A14" s="4" t="s">
        <v>46</v>
      </c>
      <c r="B14" s="4" t="s">
        <v>47</v>
      </c>
      <c r="C14" s="4" t="s">
        <v>16</v>
      </c>
      <c r="D14" s="4" t="s">
        <v>27</v>
      </c>
      <c r="E14" s="5">
        <v>9662</v>
      </c>
      <c r="F14" s="4" t="s">
        <v>18</v>
      </c>
      <c r="G14" s="6">
        <v>43102</v>
      </c>
      <c r="H14" s="7">
        <v>43101.083333333336</v>
      </c>
      <c r="I14" s="4" t="s">
        <v>48</v>
      </c>
      <c r="J14" s="4" t="s">
        <v>24</v>
      </c>
      <c r="K14" s="8" t="str">
        <f>HYPERLINK("https://my.zakupki.prom.ua/cabinet/purchases/state_plan/view/3558660")</f>
        <v>https://my.zakupki.prom.ua/cabinet/purchases/state_plan/view/3558660</v>
      </c>
    </row>
    <row r="15" spans="1:11" s="3" customFormat="1" ht="12.75">
      <c r="A15" s="4" t="s">
        <v>49</v>
      </c>
      <c r="B15" s="4" t="s">
        <v>50</v>
      </c>
      <c r="C15" s="4" t="s">
        <v>16</v>
      </c>
      <c r="D15" s="4" t="s">
        <v>27</v>
      </c>
      <c r="E15" s="5">
        <v>10000</v>
      </c>
      <c r="F15" s="4" t="s">
        <v>18</v>
      </c>
      <c r="G15" s="6">
        <v>43102</v>
      </c>
      <c r="H15" s="7">
        <v>43101.083333333336</v>
      </c>
      <c r="I15" s="4" t="s">
        <v>51</v>
      </c>
      <c r="J15" s="4" t="s">
        <v>39</v>
      </c>
      <c r="K15" s="8" t="str">
        <f>HYPERLINK("https://my.zakupki.prom.ua/cabinet/purchases/state_plan/view/3558657")</f>
        <v>https://my.zakupki.prom.ua/cabinet/purchases/state_plan/view/3558657</v>
      </c>
    </row>
    <row r="16" spans="1:11" s="3" customFormat="1" ht="12.75">
      <c r="A16" s="4" t="s">
        <v>52</v>
      </c>
      <c r="B16" s="4" t="s">
        <v>53</v>
      </c>
      <c r="C16" s="4" t="s">
        <v>16</v>
      </c>
      <c r="D16" s="4" t="s">
        <v>54</v>
      </c>
      <c r="E16" s="5">
        <v>12590</v>
      </c>
      <c r="F16" s="4" t="s">
        <v>18</v>
      </c>
      <c r="G16" s="6">
        <v>43102</v>
      </c>
      <c r="H16" s="7">
        <v>43101.083333333336</v>
      </c>
      <c r="I16" s="4" t="s">
        <v>55</v>
      </c>
      <c r="J16" s="4" t="s">
        <v>39</v>
      </c>
      <c r="K16" s="8" t="str">
        <f>HYPERLINK("https://my.zakupki.prom.ua/cabinet/purchases/state_plan/view/3558607")</f>
        <v>https://my.zakupki.prom.ua/cabinet/purchases/state_plan/view/3558607</v>
      </c>
    </row>
    <row r="17" spans="1:11" s="3" customFormat="1" ht="12.75">
      <c r="A17" s="4" t="s">
        <v>56</v>
      </c>
      <c r="B17" s="4" t="s">
        <v>57</v>
      </c>
      <c r="C17" s="4" t="s">
        <v>16</v>
      </c>
      <c r="D17" s="4" t="s">
        <v>27</v>
      </c>
      <c r="E17" s="5">
        <v>5068</v>
      </c>
      <c r="F17" s="4" t="s">
        <v>18</v>
      </c>
      <c r="G17" s="6">
        <v>43102</v>
      </c>
      <c r="H17" s="7">
        <v>43101.083333333336</v>
      </c>
      <c r="I17" s="4" t="s">
        <v>58</v>
      </c>
      <c r="J17" s="4" t="s">
        <v>39</v>
      </c>
      <c r="K17" s="8" t="str">
        <f>HYPERLINK("https://my.zakupki.prom.ua/cabinet/purchases/state_plan/view/3558604")</f>
        <v>https://my.zakupki.prom.ua/cabinet/purchases/state_plan/view/3558604</v>
      </c>
    </row>
    <row r="18" spans="1:11" s="3" customFormat="1" ht="12.75">
      <c r="A18" s="4" t="s">
        <v>59</v>
      </c>
      <c r="B18" s="4" t="s">
        <v>60</v>
      </c>
      <c r="C18" s="4" t="s">
        <v>16</v>
      </c>
      <c r="D18" s="4" t="s">
        <v>61</v>
      </c>
      <c r="E18" s="5">
        <v>6720</v>
      </c>
      <c r="F18" s="4" t="s">
        <v>18</v>
      </c>
      <c r="G18" s="6">
        <v>43102</v>
      </c>
      <c r="H18" s="7">
        <v>43101.083333333336</v>
      </c>
      <c r="I18" s="4" t="s">
        <v>62</v>
      </c>
      <c r="J18" s="4" t="s">
        <v>39</v>
      </c>
      <c r="K18" s="8" t="str">
        <f>HYPERLINK("https://my.zakupki.prom.ua/cabinet/purchases/state_plan/view/3558598")</f>
        <v>https://my.zakupki.prom.ua/cabinet/purchases/state_plan/view/3558598</v>
      </c>
    </row>
    <row r="19" spans="1:11" s="3" customFormat="1" ht="12.75">
      <c r="A19" s="4" t="s">
        <v>63</v>
      </c>
      <c r="B19" s="4" t="s">
        <v>64</v>
      </c>
      <c r="C19" s="4" t="s">
        <v>16</v>
      </c>
      <c r="D19" s="4" t="s">
        <v>17</v>
      </c>
      <c r="E19" s="5">
        <v>6720</v>
      </c>
      <c r="F19" s="4" t="s">
        <v>18</v>
      </c>
      <c r="G19" s="6">
        <v>43102</v>
      </c>
      <c r="H19" s="7">
        <v>43101.083333333336</v>
      </c>
      <c r="I19" s="4" t="s">
        <v>65</v>
      </c>
      <c r="J19" s="4" t="s">
        <v>39</v>
      </c>
      <c r="K19" s="8" t="str">
        <f>HYPERLINK("https://my.zakupki.prom.ua/cabinet/purchases/state_plan/view/3558581")</f>
        <v>https://my.zakupki.prom.ua/cabinet/purchases/state_plan/view/3558581</v>
      </c>
    </row>
    <row r="20" spans="1:11" s="3" customFormat="1" ht="12.75">
      <c r="A20" s="4" t="s">
        <v>66</v>
      </c>
      <c r="B20" s="4" t="s">
        <v>67</v>
      </c>
      <c r="C20" s="4" t="s">
        <v>16</v>
      </c>
      <c r="D20" s="4" t="s">
        <v>17</v>
      </c>
      <c r="E20" s="5">
        <v>6690</v>
      </c>
      <c r="F20" s="4" t="s">
        <v>18</v>
      </c>
      <c r="G20" s="6">
        <v>43102</v>
      </c>
      <c r="H20" s="7">
        <v>43101.083333333336</v>
      </c>
      <c r="I20" s="4" t="s">
        <v>68</v>
      </c>
      <c r="J20" s="4" t="s">
        <v>39</v>
      </c>
      <c r="K20" s="8" t="str">
        <f>HYPERLINK("https://my.zakupki.prom.ua/cabinet/purchases/state_plan/view/3558579")</f>
        <v>https://my.zakupki.prom.ua/cabinet/purchases/state_plan/view/3558579</v>
      </c>
    </row>
    <row r="21" spans="1:11" s="3" customFormat="1" ht="12.75">
      <c r="A21" s="4" t="s">
        <v>69</v>
      </c>
      <c r="B21" s="4" t="s">
        <v>70</v>
      </c>
      <c r="C21" s="4" t="s">
        <v>16</v>
      </c>
      <c r="D21" s="4" t="s">
        <v>17</v>
      </c>
      <c r="E21" s="5">
        <v>2845</v>
      </c>
      <c r="F21" s="4" t="s">
        <v>18</v>
      </c>
      <c r="G21" s="6">
        <v>43102</v>
      </c>
      <c r="H21" s="7">
        <v>43101.083333333336</v>
      </c>
      <c r="I21" s="4" t="s">
        <v>71</v>
      </c>
      <c r="J21" s="4" t="s">
        <v>39</v>
      </c>
      <c r="K21" s="8" t="str">
        <f>HYPERLINK("https://my.zakupki.prom.ua/cabinet/purchases/state_plan/view/3558576")</f>
        <v>https://my.zakupki.prom.ua/cabinet/purchases/state_plan/view/3558576</v>
      </c>
    </row>
    <row r="22" spans="1:11" s="3" customFormat="1" ht="12.75">
      <c r="A22" s="4" t="s">
        <v>72</v>
      </c>
      <c r="B22" s="4" t="s">
        <v>73</v>
      </c>
      <c r="C22" s="4" t="s">
        <v>16</v>
      </c>
      <c r="D22" s="4" t="s">
        <v>17</v>
      </c>
      <c r="E22" s="5">
        <v>3240</v>
      </c>
      <c r="F22" s="4" t="s">
        <v>18</v>
      </c>
      <c r="G22" s="6">
        <v>43102</v>
      </c>
      <c r="H22" s="7">
        <v>43101.083333333336</v>
      </c>
      <c r="I22" s="4" t="s">
        <v>74</v>
      </c>
      <c r="J22" s="4" t="s">
        <v>39</v>
      </c>
      <c r="K22" s="8" t="str">
        <f>HYPERLINK("https://my.zakupki.prom.ua/cabinet/purchases/state_plan/view/3558559")</f>
        <v>https://my.zakupki.prom.ua/cabinet/purchases/state_plan/view/3558559</v>
      </c>
    </row>
    <row r="23" spans="1:11" s="3" customFormat="1" ht="12.75">
      <c r="A23" s="4" t="s">
        <v>75</v>
      </c>
      <c r="B23" s="4" t="s">
        <v>76</v>
      </c>
      <c r="C23" s="4" t="s">
        <v>16</v>
      </c>
      <c r="D23" s="4" t="s">
        <v>17</v>
      </c>
      <c r="E23" s="5">
        <v>11854</v>
      </c>
      <c r="F23" s="4" t="s">
        <v>18</v>
      </c>
      <c r="G23" s="6">
        <v>43102</v>
      </c>
      <c r="H23" s="7">
        <v>43101.083333333336</v>
      </c>
      <c r="I23" s="4" t="s">
        <v>77</v>
      </c>
      <c r="J23" s="4" t="s">
        <v>78</v>
      </c>
      <c r="K23" s="8" t="str">
        <f>HYPERLINK("https://my.zakupki.prom.ua/cabinet/purchases/state_plan/view/3558555")</f>
        <v>https://my.zakupki.prom.ua/cabinet/purchases/state_plan/view/3558555</v>
      </c>
    </row>
    <row r="24" spans="1:11" s="3" customFormat="1" ht="12.75">
      <c r="A24" s="4" t="s">
        <v>79</v>
      </c>
      <c r="B24" s="4" t="s">
        <v>80</v>
      </c>
      <c r="C24" s="4"/>
      <c r="D24" s="4" t="s">
        <v>61</v>
      </c>
      <c r="E24" s="5">
        <v>8322</v>
      </c>
      <c r="F24" s="4" t="s">
        <v>18</v>
      </c>
      <c r="G24" s="6">
        <v>43102</v>
      </c>
      <c r="H24" s="7">
        <v>43101.083333333336</v>
      </c>
      <c r="I24" s="4" t="s">
        <v>81</v>
      </c>
      <c r="J24" s="4" t="s">
        <v>82</v>
      </c>
      <c r="K24" s="8" t="str">
        <f>HYPERLINK("https://my.zakupki.prom.ua/cabinet/purchases/state_plan/view/3558550")</f>
        <v>https://my.zakupki.prom.ua/cabinet/purchases/state_plan/view/3558550</v>
      </c>
    </row>
    <row r="25" spans="1:11" s="3" customFormat="1" ht="12.75">
      <c r="A25" s="4" t="s">
        <v>83</v>
      </c>
      <c r="B25" s="4" t="s">
        <v>84</v>
      </c>
      <c r="C25" s="4" t="s">
        <v>85</v>
      </c>
      <c r="D25" s="4" t="s">
        <v>61</v>
      </c>
      <c r="E25" s="5">
        <v>934413</v>
      </c>
      <c r="F25" s="4" t="s">
        <v>18</v>
      </c>
      <c r="G25" s="6">
        <v>43091</v>
      </c>
      <c r="H25" s="7">
        <v>43070.083333333336</v>
      </c>
      <c r="I25" s="4" t="s">
        <v>86</v>
      </c>
      <c r="J25" s="4" t="s">
        <v>87</v>
      </c>
      <c r="K25" s="8" t="str">
        <f>HYPERLINK("https://my.zakupki.prom.ua/cabinet/purchases/state_plan/view/3481901")</f>
        <v>https://my.zakupki.prom.ua/cabinet/purchases/state_plan/view/3481901</v>
      </c>
    </row>
    <row r="26" spans="1:11" s="3" customFormat="1" ht="12.75">
      <c r="A26" s="4" t="s">
        <v>88</v>
      </c>
      <c r="B26" s="4" t="s">
        <v>89</v>
      </c>
      <c r="C26" s="4" t="s">
        <v>85</v>
      </c>
      <c r="D26" s="4" t="s">
        <v>61</v>
      </c>
      <c r="E26" s="5">
        <v>258954</v>
      </c>
      <c r="F26" s="4" t="s">
        <v>18</v>
      </c>
      <c r="G26" s="6">
        <v>43091</v>
      </c>
      <c r="H26" s="7">
        <v>43070.083333333336</v>
      </c>
      <c r="I26" s="4" t="s">
        <v>90</v>
      </c>
      <c r="J26" s="4" t="s">
        <v>91</v>
      </c>
      <c r="K26" s="8" t="str">
        <f>HYPERLINK("https://my.zakupki.prom.ua/cabinet/purchases/state_plan/view/3481349")</f>
        <v>https://my.zakupki.prom.ua/cabinet/purchases/state_plan/view/3481349</v>
      </c>
    </row>
    <row r="27" spans="1:11" s="3" customFormat="1" ht="12.75">
      <c r="A27" s="4" t="s">
        <v>92</v>
      </c>
      <c r="B27" s="4" t="s">
        <v>93</v>
      </c>
      <c r="C27" s="4" t="s">
        <v>16</v>
      </c>
      <c r="D27" s="4" t="s">
        <v>17</v>
      </c>
      <c r="E27" s="5">
        <v>1377</v>
      </c>
      <c r="F27" s="4" t="s">
        <v>18</v>
      </c>
      <c r="G27" s="6">
        <v>43091</v>
      </c>
      <c r="H27" s="7">
        <v>43070.083333333336</v>
      </c>
      <c r="I27" s="4" t="s">
        <v>90</v>
      </c>
      <c r="J27" s="4" t="s">
        <v>91</v>
      </c>
      <c r="K27" s="8" t="str">
        <f>HYPERLINK("https://my.zakupki.prom.ua/cabinet/purchases/state_plan/view/3475089")</f>
        <v>https://my.zakupki.prom.ua/cabinet/purchases/state_plan/view/3475089</v>
      </c>
    </row>
    <row r="28" s="3" customFormat="1" ht="12.75">
      <c r="A28" s="4" t="s">
        <v>94</v>
      </c>
    </row>
    <row r="29" s="3" customFormat="1" ht="12.75"/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fitToHeight="0" fitToWidth="1" horizontalDpi="300" verticalDpi="300" orientation="landscape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2018-01-31T13:14:14Z</cp:lastPrinted>
  <dcterms:modified xsi:type="dcterms:W3CDTF">2018-02-09T09:36:51Z</dcterms:modified>
  <cp:category/>
  <cp:version/>
  <cp:contentType/>
  <cp:contentStatus/>
  <cp:revision>1</cp:revision>
</cp:coreProperties>
</file>